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12_Vysvětlení č.12\Přílohy\"/>
    </mc:Choice>
  </mc:AlternateContent>
  <bookViews>
    <workbookView xWindow="0" yWindow="0" windowWidth="11250" windowHeight="3675"/>
  </bookViews>
  <sheets>
    <sheet name="PS 04-28-01.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 i="1" l="1"/>
  <c r="I21" i="1"/>
  <c r="I17" i="1"/>
  <c r="I13" i="1"/>
  <c r="I9" i="1"/>
  <c r="Q8" i="1" l="1"/>
  <c r="I8" i="1" s="1"/>
  <c r="O9" i="1"/>
  <c r="O17" i="1"/>
  <c r="O21" i="1"/>
  <c r="I29" i="1"/>
  <c r="O29" i="1" s="1"/>
  <c r="I33" i="1"/>
  <c r="O33" i="1"/>
  <c r="I37" i="1"/>
  <c r="O37" i="1" s="1"/>
  <c r="I41" i="1"/>
  <c r="O41" i="1"/>
  <c r="I45" i="1"/>
  <c r="Q45" i="1"/>
  <c r="I46" i="1"/>
  <c r="O46" i="1" s="1"/>
  <c r="R45" i="1" s="1"/>
  <c r="O45" i="1" s="1"/>
  <c r="I51" i="1"/>
  <c r="O51" i="1"/>
  <c r="I55" i="1"/>
  <c r="O55" i="1" s="1"/>
  <c r="I59" i="1"/>
  <c r="O59" i="1"/>
  <c r="I63" i="1"/>
  <c r="Q50" i="1" s="1"/>
  <c r="I50" i="1" s="1"/>
  <c r="I67" i="1"/>
  <c r="O67" i="1"/>
  <c r="I71" i="1"/>
  <c r="O71" i="1" s="1"/>
  <c r="I75" i="1"/>
  <c r="O75" i="1"/>
  <c r="I79" i="1"/>
  <c r="O79" i="1" s="1"/>
  <c r="I83" i="1"/>
  <c r="O83" i="1"/>
  <c r="I87" i="1"/>
  <c r="O87" i="1" s="1"/>
  <c r="I91" i="1"/>
  <c r="O91" i="1"/>
  <c r="I95" i="1"/>
  <c r="Q95" i="1"/>
  <c r="I96" i="1"/>
  <c r="O96" i="1" s="1"/>
  <c r="R95" i="1" s="1"/>
  <c r="O95" i="1" s="1"/>
  <c r="I100" i="1"/>
  <c r="O100" i="1"/>
  <c r="R8" i="1" l="1"/>
  <c r="O8" i="1" s="1"/>
  <c r="I3" i="1"/>
  <c r="O63" i="1"/>
  <c r="R50" i="1" s="1"/>
  <c r="O50" i="1" s="1"/>
  <c r="O2" i="1" l="1"/>
</calcChain>
</file>

<file path=xl/sharedStrings.xml><?xml version="1.0" encoding="utf-8"?>
<sst xmlns="http://schemas.openxmlformats.org/spreadsheetml/2006/main" count="335" uniqueCount="135">
  <si>
    <t>Položka obsahuje cenu za uložení materiálu na skládku</t>
  </si>
  <si>
    <t>TS</t>
  </si>
  <si>
    <t>Podle Technické zprávy</t>
  </si>
  <si>
    <t>VV</t>
  </si>
  <si>
    <t/>
  </si>
  <si>
    <t>PP</t>
  </si>
  <si>
    <t>2</t>
  </si>
  <si>
    <t>T</t>
  </si>
  <si>
    <t>Výkopová zemina</t>
  </si>
  <si>
    <t>170504</t>
  </si>
  <si>
    <t>21</t>
  </si>
  <si>
    <t>P</t>
  </si>
  <si>
    <t>Beton z demolic</t>
  </si>
  <si>
    <t>170101-O</t>
  </si>
  <si>
    <t>20</t>
  </si>
  <si>
    <t>ODPADOVÉ HOSPODÁŘSTVÍ</t>
  </si>
  <si>
    <t>990</t>
  </si>
  <si>
    <t>SD</t>
  </si>
  <si>
    <t>1. Položka obsahuje: 
 – protokol autorizovanou osobou podle požadavku ČSN, včetně hodnocení 
2. Položka neobsahuje: 
 X 
3. Způsob měření: 
Udává se počet kusů kompletní konstrukce nebo práce.</t>
  </si>
  <si>
    <t>Podle Tech.zprávy</t>
  </si>
  <si>
    <t>KUS</t>
  </si>
  <si>
    <t>PROTOKOL UTZ</t>
  </si>
  <si>
    <t>75E1C7</t>
  </si>
  <si>
    <t>19</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</si>
  <si>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</si>
  <si>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HOD</t>
  </si>
  <si>
    <t>REGULACE A ZKOUŠENÍ ZABEZPEČOVACÍHO ZAŘÍZENÍ</t>
  </si>
  <si>
    <t>75E1B7</t>
  </si>
  <si>
    <t>18</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</si>
  <si>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</si>
  <si>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CELKOVÁ PROHLÍDKA ZAŘÍZENÍ A VYHOTOVENÍ REVIZNÍ ZPRÁVY</t>
  </si>
  <si>
    <t>75E127</t>
  </si>
  <si>
    <t>17</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</si>
  <si>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</si>
  <si>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DOZOR PRACOVNÍKŮ PROVOZOVATELE PŘI PRÁCI NA ŽIVÉM ZAŘÍZENÍ</t>
  </si>
  <si>
    <t>75E117</t>
  </si>
  <si>
    <t>16</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</si>
  <si>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</si>
  <si>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Podle situačního schéma</t>
  </si>
  <si>
    <t>SNÍMAČ POČÍTAČE NÁPRAV - MONTÁŽ</t>
  </si>
  <si>
    <t>75C917</t>
  </si>
  <si>
    <t>15</t>
  </si>
  <si>
    <t>Kompletní dodávka venkovní výstroje počítacího bodu , potřebného pomocného materiálu a  dopravy do staveništního skladu.Zařízení  se měří v kusech (ks).Položka obsahuje všechny náklady na dodávku zařízení do kolejiště včetně skříně podle určení   a pomocného materiálu, náklady na dopravu do staveništního skladu.</t>
  </si>
  <si>
    <t>SNÍMAČ POČÍTAČE NÁPRAV - DODÁVKA</t>
  </si>
  <si>
    <t>75C911</t>
  </si>
  <si>
    <t>14</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</si>
  <si>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</si>
  <si>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STOŽÁROVÉ NÁVĚSTIDLO DO DVOU SVĚTEL - MONTÁŽ</t>
  </si>
  <si>
    <t>75C517</t>
  </si>
  <si>
    <t>13</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</si>
  <si>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</si>
  <si>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STOŽÁROVÉ NÁVĚSTIDLO DO DVOU SVĚTEL - DODÁVKA</t>
  </si>
  <si>
    <t>75C511</t>
  </si>
  <si>
    <t>12</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</si>
  <si>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</si>
  <si>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Podle schéma kabelů a tabulky kabelů</t>
  </si>
  <si>
    <t>KABELOVÁ FORMA (UKONČENÍ KABELŮ) PRO KABELY ZABEZPEČOVACÍ DO 12 PÁRŮ</t>
  </si>
  <si>
    <t>75A311</t>
  </si>
  <si>
    <t>11</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</si>
  <si>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</si>
  <si>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KMPÁR</t>
  </si>
  <si>
    <t>ZATAŽENÍ A SPOJKOVÁNÍ KABELŮ DO 12 PÁRŮ - MONTÁŽ</t>
  </si>
  <si>
    <t>75A217</t>
  </si>
  <si>
    <t>10</t>
  </si>
  <si>
    <t>1. Položka obsahuje: 
 – dodání kabelů podle typu od výrobců včetně mimostaveništní dopravy 
2. Položka neobsahuje: 
 X 
3. Způsob měření: 
Měří se n-násobky páru vodičů na kilometr.</t>
  </si>
  <si>
    <t>KABEL METALICKÝ DVOUPLÁŠŤOVÝ DO 12 PÁRŮ - DODÁVKA</t>
  </si>
  <si>
    <t>75A131</t>
  </si>
  <si>
    <t>9</t>
  </si>
  <si>
    <t>MONTÁŽ SDĚLOVACÍ A ZABEZPEČOVACÍ TECHNIKY</t>
  </si>
  <si>
    <t>75</t>
  </si>
  <si>
    <t>1. Položka obsahuje: 
– přípravu podkladu pro osazení 
2. Položka neobsahuje: 
X 
3. Způsob měření: 
Měří se metr délkový.</t>
  </si>
  <si>
    <t>Podle polohopisných výkresů</t>
  </si>
  <si>
    <t>M</t>
  </si>
  <si>
    <t>KABELOVÁ CHRÁNIČKA ZEMNÍ UV STABILNÍ DN PŘES 100 DO 200 MM</t>
  </si>
  <si>
    <t>702222</t>
  </si>
  <si>
    <t>8</t>
  </si>
  <si>
    <t>ZEMNÍ KABELIZACE</t>
  </si>
  <si>
    <t>70</t>
  </si>
  <si>
    <t>Položka obsahuje: Podbití pražců a úprava štěrkového lože. Dále obsahuje cenu za pom. mechanismy včetně všech ostatních vedlejších nákladů.</t>
  </si>
  <si>
    <t>PODBITÍ PRAŽCE</t>
  </si>
  <si>
    <t>549530</t>
  </si>
  <si>
    <t>7</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</si>
  <si>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</si>
  <si>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M2</t>
  </si>
  <si>
    <t>ÚPRAVA POVRCHŮ SROVNÁNÍM ÚZEMÍ V TL. DO 0,5M</t>
  </si>
  <si>
    <t>18215</t>
  </si>
  <si>
    <t>6</t>
  </si>
  <si>
    <t>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</si>
  <si>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M3</t>
  </si>
  <si>
    <t>ZÁSYP JAM A RÝH SE ZHUTNĚNÍM</t>
  </si>
  <si>
    <t>17411</t>
  </si>
  <si>
    <t>5</t>
  </si>
  <si>
    <t>Položka zahrnuje příplatek k vodorovnému přemístění zeminy za každý další 1km nad 20km</t>
  </si>
  <si>
    <t>PŘÍPLATEK ZA DALŠÍ 1KM DOPRAVY ZEMINY</t>
  </si>
  <si>
    <t>133939</t>
  </si>
  <si>
    <t>4</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</si>
  <si>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</si>
  <si>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HLOUBENÍ ŠACHET ZAPAŽ. I NEPAŽ. TŘ.III, ODVOZ DO 20KM</t>
  </si>
  <si>
    <t>133938</t>
  </si>
  <si>
    <t>3</t>
  </si>
  <si>
    <t>132939</t>
  </si>
  <si>
    <t>HLOUBENÍ RÝH DO 2M PAŽ. I NEPAŽ. TŘ.III, ODVOZ DO 20KM</t>
  </si>
  <si>
    <t>132938</t>
  </si>
  <si>
    <t>1</t>
  </si>
  <si>
    <t>ZEMNÍ PRÁCE</t>
  </si>
  <si>
    <t>100</t>
  </si>
  <si>
    <t>0</t>
  </si>
  <si>
    <t>Celkem</t>
  </si>
  <si>
    <t>Jednotková</t>
  </si>
  <si>
    <t>21,00</t>
  </si>
  <si>
    <t>Cena</t>
  </si>
  <si>
    <t>Množství</t>
  </si>
  <si>
    <t>MJ</t>
  </si>
  <si>
    <t>Název položky</t>
  </si>
  <si>
    <t>Varianta</t>
  </si>
  <si>
    <t>Kód položky</t>
  </si>
  <si>
    <t>Poř. číslo</t>
  </si>
  <si>
    <t>Typ</t>
  </si>
  <si>
    <t>15,00</t>
  </si>
  <si>
    <t>t.ú. Střelice - Tetčice, úprava traťového zabezpečovacího zařízení</t>
  </si>
  <si>
    <t>PS 04-28-01.1</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</si>
  <si>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</si>
  <si>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</si>
  <si>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</si>
  <si>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</si>
  <si>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</si>
  <si>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</si>
  <si>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</si>
  <si>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</si>
  <si>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</si>
  <si>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</si>
  <si>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HLOUBENÍ RÝH DO 2M PAŽ. I NEPAŽ. TŘ.I, ODVOZ DO 20KM</t>
  </si>
  <si>
    <t>HLOUBENÍ ŠACHET ZAPAŽ. I NEPAŽ. TŘ.I, ODVOZ DO 20KM</t>
  </si>
  <si>
    <t>PS 04-28-01.1_a</t>
  </si>
  <si>
    <t>oprava č.1 ze dne 19.11.2019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</si>
</sst>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1"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z val="10"/>
      <name val="Arial"/>
      <family val="2"/>
      <charset val="238"/>
    </font>
    <font>
      <strike/>
      <sz val="10"/>
      <name val="Arial"/>
      <family val="2"/>
      <charset val="238"/>
    </font>
    <font>
      <i/>
      <strike/>
      <sz val="10"/>
      <name val="Arial"/>
      <family val="2"/>
      <charset val="238"/>
    </font>
    <font>
      <sz val="10"/>
      <color rgb="FFFF0000"/>
      <name val="Arial"/>
      <family val="2"/>
      <charset val="238"/>
    </font>
    <font>
      <i/>
      <sz val="10"/>
      <color rgb="FFFF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61">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7" fillId="4" borderId="1" xfId="0" applyFont="1" applyFill="1" applyBorder="1" applyAlignment="1">
      <alignment horizontal="right" vertical="center"/>
    </xf>
    <xf numFmtId="0" fontId="7" fillId="4" borderId="1" xfId="0" applyFont="1" applyFill="1" applyBorder="1">
      <alignment vertical="center"/>
    </xf>
    <xf numFmtId="0" fontId="7" fillId="4" borderId="1" xfId="0" applyFont="1" applyFill="1" applyBorder="1" applyAlignment="1">
      <alignment vertical="center" wrapText="1"/>
    </xf>
    <xf numFmtId="0" fontId="7" fillId="4" borderId="1" xfId="0" applyFont="1" applyFill="1" applyBorder="1" applyAlignment="1">
      <alignment horizontal="center" vertical="center"/>
    </xf>
    <xf numFmtId="164" fontId="7" fillId="4" borderId="1" xfId="0" applyNumberFormat="1" applyFont="1" applyFill="1" applyBorder="1" applyAlignment="1">
      <alignment horizontal="center" vertical="center"/>
    </xf>
    <xf numFmtId="4" fontId="7" fillId="4" borderId="1" xfId="0" applyNumberFormat="1" applyFont="1" applyFill="1" applyBorder="1" applyAlignment="1">
      <alignment horizontal="center" vertical="center"/>
    </xf>
    <xf numFmtId="0" fontId="7" fillId="4" borderId="0" xfId="0" applyFont="1" applyFill="1">
      <alignment vertical="center"/>
    </xf>
    <xf numFmtId="0" fontId="7" fillId="4" borderId="1" xfId="0" applyFont="1" applyFill="1" applyBorder="1" applyAlignment="1">
      <alignment horizontal="left" vertical="center" wrapText="1"/>
    </xf>
    <xf numFmtId="0" fontId="8" fillId="4" borderId="1" xfId="0" applyFont="1" applyFill="1" applyBorder="1" applyAlignment="1">
      <alignment horizontal="left" vertical="center" wrapText="1"/>
    </xf>
    <xf numFmtId="0" fontId="9" fillId="0" borderId="1" xfId="0" applyFont="1" applyFill="1" applyBorder="1" applyAlignment="1">
      <alignment horizontal="right" vertical="center"/>
    </xf>
    <xf numFmtId="0" fontId="9" fillId="0" borderId="1" xfId="0" applyFont="1" applyFill="1" applyBorder="1">
      <alignment vertical="center"/>
    </xf>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164" fontId="9" fillId="0"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center"/>
    </xf>
    <xf numFmtId="0" fontId="9" fillId="0" borderId="0" xfId="0" applyFont="1" applyFill="1">
      <alignment vertical="center"/>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right" vertical="center"/>
    </xf>
    <xf numFmtId="0" fontId="6" fillId="0" borderId="1" xfId="0" applyFont="1" applyFill="1" applyBorder="1">
      <alignment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4" fontId="6" fillId="0" borderId="1" xfId="0" applyNumberFormat="1" applyFont="1" applyFill="1" applyBorder="1" applyAlignment="1">
      <alignment horizontal="center" vertical="center"/>
    </xf>
    <xf numFmtId="0" fontId="6" fillId="0" borderId="0" xfId="0" applyFont="1" applyFill="1">
      <alignment vertical="center"/>
    </xf>
    <xf numFmtId="0" fontId="6"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164" fontId="6" fillId="0"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2" borderId="3" xfId="0" applyFont="1" applyFill="1" applyBorder="1">
      <alignment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3"/>
  <sheetViews>
    <sheetView tabSelected="1" topLeftCell="B1" zoomScaleNormal="100" workbookViewId="0">
      <pane ySplit="7" topLeftCell="A8"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130</v>
      </c>
      <c r="B1" s="23"/>
      <c r="C1" s="23"/>
      <c r="D1" s="23"/>
      <c r="E1" s="23" t="s">
        <v>129</v>
      </c>
      <c r="F1" s="23"/>
      <c r="G1" s="23"/>
      <c r="H1" s="23"/>
      <c r="I1" s="23"/>
      <c r="P1" t="s">
        <v>99</v>
      </c>
    </row>
    <row r="2" spans="1:18" ht="24.95" customHeight="1" x14ac:dyDescent="0.2">
      <c r="B2" s="23"/>
      <c r="C2" s="23"/>
      <c r="D2" s="23"/>
      <c r="E2" s="26" t="s">
        <v>128</v>
      </c>
      <c r="F2" s="23"/>
      <c r="G2" s="23"/>
      <c r="H2" s="55" t="s">
        <v>134</v>
      </c>
      <c r="I2" s="12"/>
      <c r="O2">
        <f>0+O8+O45+O50+O95</f>
        <v>0</v>
      </c>
      <c r="P2" t="s">
        <v>99</v>
      </c>
    </row>
    <row r="3" spans="1:18" ht="15" customHeight="1" x14ac:dyDescent="0.2">
      <c r="A3" t="s">
        <v>127</v>
      </c>
      <c r="B3" s="25" t="s">
        <v>126</v>
      </c>
      <c r="C3" s="57" t="s">
        <v>125</v>
      </c>
      <c r="D3" s="58"/>
      <c r="E3" s="24" t="s">
        <v>124</v>
      </c>
      <c r="F3" s="23"/>
      <c r="G3" s="22"/>
      <c r="H3" s="54" t="s">
        <v>133</v>
      </c>
      <c r="I3" s="21">
        <f>0+I8+I45+I50+I95</f>
        <v>0</v>
      </c>
      <c r="O3" t="s">
        <v>123</v>
      </c>
      <c r="P3" t="s">
        <v>6</v>
      </c>
    </row>
    <row r="4" spans="1:18" ht="15" customHeight="1" x14ac:dyDescent="0.2">
      <c r="A4" t="s">
        <v>122</v>
      </c>
      <c r="B4" s="20" t="s">
        <v>121</v>
      </c>
      <c r="C4" s="59" t="s">
        <v>120</v>
      </c>
      <c r="D4" s="60"/>
      <c r="E4" s="19" t="s">
        <v>119</v>
      </c>
      <c r="F4" s="12"/>
      <c r="G4" s="12"/>
      <c r="H4" s="16"/>
      <c r="I4" s="16"/>
      <c r="O4" t="s">
        <v>118</v>
      </c>
      <c r="P4" t="s">
        <v>6</v>
      </c>
    </row>
    <row r="5" spans="1:18" ht="12.75" customHeight="1" x14ac:dyDescent="0.2">
      <c r="A5" s="56" t="s">
        <v>117</v>
      </c>
      <c r="B5" s="56" t="s">
        <v>116</v>
      </c>
      <c r="C5" s="56" t="s">
        <v>115</v>
      </c>
      <c r="D5" s="56" t="s">
        <v>114</v>
      </c>
      <c r="E5" s="56" t="s">
        <v>113</v>
      </c>
      <c r="F5" s="56" t="s">
        <v>112</v>
      </c>
      <c r="G5" s="56" t="s">
        <v>111</v>
      </c>
      <c r="H5" s="56" t="s">
        <v>110</v>
      </c>
      <c r="I5" s="56"/>
      <c r="O5" t="s">
        <v>109</v>
      </c>
      <c r="P5" t="s">
        <v>6</v>
      </c>
    </row>
    <row r="6" spans="1:18" ht="12.75" customHeight="1" x14ac:dyDescent="0.2">
      <c r="A6" s="56"/>
      <c r="B6" s="56"/>
      <c r="C6" s="56"/>
      <c r="D6" s="56"/>
      <c r="E6" s="56"/>
      <c r="F6" s="56"/>
      <c r="G6" s="56"/>
      <c r="H6" s="18" t="s">
        <v>108</v>
      </c>
      <c r="I6" s="18" t="s">
        <v>107</v>
      </c>
    </row>
    <row r="7" spans="1:18" ht="12.75" customHeight="1" x14ac:dyDescent="0.2">
      <c r="A7" s="18" t="s">
        <v>106</v>
      </c>
      <c r="B7" s="18" t="s">
        <v>103</v>
      </c>
      <c r="C7" s="18" t="s">
        <v>6</v>
      </c>
      <c r="D7" s="18" t="s">
        <v>99</v>
      </c>
      <c r="E7" s="18" t="s">
        <v>95</v>
      </c>
      <c r="F7" s="18" t="s">
        <v>91</v>
      </c>
      <c r="G7" s="18" t="s">
        <v>86</v>
      </c>
      <c r="H7" s="18" t="s">
        <v>67</v>
      </c>
      <c r="I7" s="18" t="s">
        <v>63</v>
      </c>
    </row>
    <row r="8" spans="1:18" ht="12.75" customHeight="1" x14ac:dyDescent="0.2">
      <c r="A8" s="16" t="s">
        <v>17</v>
      </c>
      <c r="B8" s="16"/>
      <c r="C8" s="17" t="s">
        <v>105</v>
      </c>
      <c r="D8" s="16"/>
      <c r="E8" s="13" t="s">
        <v>104</v>
      </c>
      <c r="F8" s="16"/>
      <c r="G8" s="16"/>
      <c r="H8" s="16"/>
      <c r="I8" s="15">
        <f>0+Q8</f>
        <v>0</v>
      </c>
      <c r="O8">
        <f>0+R8</f>
        <v>0</v>
      </c>
      <c r="Q8">
        <f>0+I9+I17+I21+I29+I33+I37+I41</f>
        <v>0</v>
      </c>
      <c r="R8">
        <f>0+O9+O17+O21+O29+O33+O37+O41</f>
        <v>0</v>
      </c>
    </row>
    <row r="9" spans="1:18" x14ac:dyDescent="0.2">
      <c r="A9" s="9" t="s">
        <v>11</v>
      </c>
      <c r="B9" s="27" t="s">
        <v>103</v>
      </c>
      <c r="C9" s="27" t="s">
        <v>102</v>
      </c>
      <c r="D9" s="28" t="s">
        <v>4</v>
      </c>
      <c r="E9" s="29" t="s">
        <v>101</v>
      </c>
      <c r="F9" s="30" t="s">
        <v>88</v>
      </c>
      <c r="G9" s="31">
        <v>192.5</v>
      </c>
      <c r="H9" s="32">
        <v>0</v>
      </c>
      <c r="I9" s="32">
        <f>ROUND(ROUND(H9,2)*ROUND(G9,3),2)</f>
        <v>0</v>
      </c>
      <c r="O9">
        <f>(I9*21)/100</f>
        <v>0</v>
      </c>
      <c r="P9" t="s">
        <v>6</v>
      </c>
    </row>
    <row r="10" spans="1:18" x14ac:dyDescent="0.2">
      <c r="A10" s="4" t="s">
        <v>5</v>
      </c>
      <c r="B10" s="33"/>
      <c r="C10" s="33"/>
      <c r="D10" s="33"/>
      <c r="E10" s="34" t="s">
        <v>4</v>
      </c>
      <c r="F10" s="33"/>
      <c r="G10" s="33"/>
      <c r="H10" s="33"/>
      <c r="I10" s="33"/>
    </row>
    <row r="11" spans="1:18" x14ac:dyDescent="0.2">
      <c r="A11" s="3" t="s">
        <v>3</v>
      </c>
      <c r="B11" s="33"/>
      <c r="C11" s="33"/>
      <c r="D11" s="33"/>
      <c r="E11" s="35" t="s">
        <v>71</v>
      </c>
      <c r="F11" s="33"/>
      <c r="G11" s="33"/>
      <c r="H11" s="33"/>
      <c r="I11" s="33"/>
    </row>
    <row r="12" spans="1:18" ht="63.75" x14ac:dyDescent="0.2">
      <c r="A12" t="s">
        <v>1</v>
      </c>
      <c r="B12" s="33"/>
      <c r="C12" s="33"/>
      <c r="D12" s="33"/>
      <c r="E12" s="34" t="s">
        <v>96</v>
      </c>
      <c r="F12" s="33"/>
      <c r="G12" s="33"/>
      <c r="H12" s="33"/>
      <c r="I12" s="33"/>
    </row>
    <row r="13" spans="1:18" x14ac:dyDescent="0.2">
      <c r="B13" s="36">
        <v>22</v>
      </c>
      <c r="C13" s="36">
        <v>132738</v>
      </c>
      <c r="D13" s="37" t="s">
        <v>4</v>
      </c>
      <c r="E13" s="38" t="s">
        <v>131</v>
      </c>
      <c r="F13" s="39" t="s">
        <v>88</v>
      </c>
      <c r="G13" s="40">
        <v>192.5</v>
      </c>
      <c r="H13" s="41">
        <v>0</v>
      </c>
      <c r="I13" s="41">
        <f>ROUND(ROUND(H13,2)*ROUND(G13,3),2)</f>
        <v>0</v>
      </c>
    </row>
    <row r="14" spans="1:18" x14ac:dyDescent="0.2">
      <c r="B14" s="42"/>
      <c r="C14" s="42"/>
      <c r="D14" s="42"/>
      <c r="E14" s="43"/>
      <c r="F14" s="42"/>
      <c r="G14" s="42"/>
      <c r="H14" s="42"/>
      <c r="I14" s="42"/>
    </row>
    <row r="15" spans="1:18" x14ac:dyDescent="0.2">
      <c r="B15" s="42"/>
      <c r="C15" s="42"/>
      <c r="D15" s="42"/>
      <c r="E15" s="44" t="s">
        <v>71</v>
      </c>
      <c r="F15" s="42"/>
      <c r="G15" s="42"/>
      <c r="H15" s="42"/>
      <c r="I15" s="42"/>
    </row>
    <row r="16" spans="1:18" ht="63.75" x14ac:dyDescent="0.2">
      <c r="B16" s="42"/>
      <c r="C16" s="42"/>
      <c r="D16" s="42"/>
      <c r="E16" s="43" t="s">
        <v>96</v>
      </c>
      <c r="F16" s="42"/>
      <c r="G16" s="42"/>
      <c r="H16" s="42"/>
      <c r="I16" s="42"/>
    </row>
    <row r="17" spans="1:16" x14ac:dyDescent="0.2">
      <c r="A17" s="9" t="s">
        <v>11</v>
      </c>
      <c r="B17" s="45" t="s">
        <v>6</v>
      </c>
      <c r="C17" s="45" t="s">
        <v>100</v>
      </c>
      <c r="D17" s="46" t="s">
        <v>4</v>
      </c>
      <c r="E17" s="47" t="s">
        <v>93</v>
      </c>
      <c r="F17" s="48" t="s">
        <v>88</v>
      </c>
      <c r="G17" s="53">
        <v>1925</v>
      </c>
      <c r="H17" s="49">
        <v>0</v>
      </c>
      <c r="I17" s="49">
        <f>ROUND(ROUND(H17,2)*ROUND(G17,3),2)</f>
        <v>0</v>
      </c>
      <c r="O17">
        <f>(I17*21)/100</f>
        <v>0</v>
      </c>
      <c r="P17" t="s">
        <v>6</v>
      </c>
    </row>
    <row r="18" spans="1:16" x14ac:dyDescent="0.2">
      <c r="A18" s="4" t="s">
        <v>5</v>
      </c>
      <c r="B18" s="50"/>
      <c r="C18" s="50"/>
      <c r="D18" s="50"/>
      <c r="E18" s="51" t="s">
        <v>4</v>
      </c>
      <c r="F18" s="50"/>
      <c r="G18" s="50"/>
      <c r="H18" s="50"/>
      <c r="I18" s="50"/>
    </row>
    <row r="19" spans="1:16" x14ac:dyDescent="0.2">
      <c r="A19" s="3" t="s">
        <v>3</v>
      </c>
      <c r="B19" s="50"/>
      <c r="C19" s="50"/>
      <c r="D19" s="50"/>
      <c r="E19" s="52" t="s">
        <v>71</v>
      </c>
      <c r="F19" s="50"/>
      <c r="G19" s="50"/>
      <c r="H19" s="50"/>
      <c r="I19" s="50"/>
    </row>
    <row r="20" spans="1:16" ht="25.5" x14ac:dyDescent="0.2">
      <c r="A20" t="s">
        <v>1</v>
      </c>
      <c r="B20" s="50"/>
      <c r="C20" s="50"/>
      <c r="D20" s="50"/>
      <c r="E20" s="51" t="s">
        <v>92</v>
      </c>
      <c r="F20" s="50"/>
      <c r="G20" s="50"/>
      <c r="H20" s="50"/>
      <c r="I20" s="50"/>
    </row>
    <row r="21" spans="1:16" x14ac:dyDescent="0.2">
      <c r="A21" s="9" t="s">
        <v>11</v>
      </c>
      <c r="B21" s="27">
        <v>3</v>
      </c>
      <c r="C21" s="27" t="s">
        <v>98</v>
      </c>
      <c r="D21" s="28" t="s">
        <v>4</v>
      </c>
      <c r="E21" s="29" t="s">
        <v>97</v>
      </c>
      <c r="F21" s="30" t="s">
        <v>88</v>
      </c>
      <c r="G21" s="31">
        <v>10</v>
      </c>
      <c r="H21" s="32">
        <v>0</v>
      </c>
      <c r="I21" s="32">
        <f>ROUND(ROUND(H21,2)*ROUND(G21,3),2)</f>
        <v>0</v>
      </c>
      <c r="O21">
        <f>(I21*21)/100</f>
        <v>0</v>
      </c>
      <c r="P21" t="s">
        <v>6</v>
      </c>
    </row>
    <row r="22" spans="1:16" x14ac:dyDescent="0.2">
      <c r="A22" s="4" t="s">
        <v>5</v>
      </c>
      <c r="B22" s="33"/>
      <c r="C22" s="33"/>
      <c r="D22" s="33"/>
      <c r="E22" s="34" t="s">
        <v>4</v>
      </c>
      <c r="F22" s="33"/>
      <c r="G22" s="33"/>
      <c r="H22" s="33"/>
      <c r="I22" s="33"/>
    </row>
    <row r="23" spans="1:16" x14ac:dyDescent="0.2">
      <c r="A23" s="3" t="s">
        <v>3</v>
      </c>
      <c r="B23" s="33"/>
      <c r="C23" s="33"/>
      <c r="D23" s="33"/>
      <c r="E23" s="35" t="s">
        <v>71</v>
      </c>
      <c r="F23" s="33"/>
      <c r="G23" s="33"/>
      <c r="H23" s="33"/>
      <c r="I23" s="33"/>
    </row>
    <row r="24" spans="1:16" ht="63.75" x14ac:dyDescent="0.2">
      <c r="A24" t="s">
        <v>1</v>
      </c>
      <c r="B24" s="33"/>
      <c r="C24" s="33"/>
      <c r="D24" s="33"/>
      <c r="E24" s="34" t="s">
        <v>96</v>
      </c>
      <c r="F24" s="33"/>
      <c r="G24" s="33"/>
      <c r="H24" s="33"/>
      <c r="I24" s="33"/>
    </row>
    <row r="25" spans="1:16" x14ac:dyDescent="0.2">
      <c r="B25" s="36">
        <v>23</v>
      </c>
      <c r="C25" s="36">
        <v>133738</v>
      </c>
      <c r="D25" s="37" t="s">
        <v>4</v>
      </c>
      <c r="E25" s="38" t="s">
        <v>132</v>
      </c>
      <c r="F25" s="39" t="s">
        <v>88</v>
      </c>
      <c r="G25" s="40">
        <v>10</v>
      </c>
      <c r="H25" s="41">
        <v>0</v>
      </c>
      <c r="I25" s="41">
        <f>ROUND(ROUND(H25,2)*ROUND(G25,3),2)</f>
        <v>0</v>
      </c>
    </row>
    <row r="26" spans="1:16" x14ac:dyDescent="0.2">
      <c r="B26" s="42"/>
      <c r="C26" s="42"/>
      <c r="D26" s="42"/>
      <c r="E26" s="43" t="s">
        <v>4</v>
      </c>
      <c r="F26" s="42"/>
      <c r="G26" s="42"/>
      <c r="H26" s="42"/>
      <c r="I26" s="42"/>
    </row>
    <row r="27" spans="1:16" x14ac:dyDescent="0.2">
      <c r="B27" s="42"/>
      <c r="C27" s="42"/>
      <c r="D27" s="42"/>
      <c r="E27" s="44" t="s">
        <v>71</v>
      </c>
      <c r="F27" s="42"/>
      <c r="G27" s="42"/>
      <c r="H27" s="42"/>
      <c r="I27" s="42"/>
    </row>
    <row r="28" spans="1:16" ht="63.75" x14ac:dyDescent="0.2">
      <c r="B28" s="42"/>
      <c r="C28" s="42"/>
      <c r="D28" s="42"/>
      <c r="E28" s="43" t="s">
        <v>96</v>
      </c>
      <c r="F28" s="42"/>
      <c r="G28" s="42"/>
      <c r="H28" s="42"/>
      <c r="I28" s="42"/>
    </row>
    <row r="29" spans="1:16" x14ac:dyDescent="0.2">
      <c r="A29" s="9" t="s">
        <v>11</v>
      </c>
      <c r="B29" s="10" t="s">
        <v>95</v>
      </c>
      <c r="C29" s="10" t="s">
        <v>94</v>
      </c>
      <c r="D29" s="9" t="s">
        <v>4</v>
      </c>
      <c r="E29" s="8" t="s">
        <v>93</v>
      </c>
      <c r="F29" s="7" t="s">
        <v>88</v>
      </c>
      <c r="G29" s="6">
        <v>100</v>
      </c>
      <c r="H29" s="5">
        <v>0</v>
      </c>
      <c r="I29" s="5">
        <f>ROUND(ROUND(H29,2)*ROUND(G29,3),2)</f>
        <v>0</v>
      </c>
      <c r="O29">
        <f>(I29*21)/100</f>
        <v>0</v>
      </c>
      <c r="P29" t="s">
        <v>6</v>
      </c>
    </row>
    <row r="30" spans="1:16" x14ac:dyDescent="0.2">
      <c r="A30" s="4" t="s">
        <v>5</v>
      </c>
      <c r="E30" s="1" t="s">
        <v>4</v>
      </c>
    </row>
    <row r="31" spans="1:16" x14ac:dyDescent="0.2">
      <c r="A31" s="3" t="s">
        <v>3</v>
      </c>
      <c r="E31" s="2" t="s">
        <v>71</v>
      </c>
    </row>
    <row r="32" spans="1:16" ht="25.5" x14ac:dyDescent="0.2">
      <c r="A32" t="s">
        <v>1</v>
      </c>
      <c r="E32" s="1" t="s">
        <v>92</v>
      </c>
    </row>
    <row r="33" spans="1:18" x14ac:dyDescent="0.2">
      <c r="A33" s="9" t="s">
        <v>11</v>
      </c>
      <c r="B33" s="10" t="s">
        <v>91</v>
      </c>
      <c r="C33" s="10" t="s">
        <v>90</v>
      </c>
      <c r="D33" s="9" t="s">
        <v>4</v>
      </c>
      <c r="E33" s="8" t="s">
        <v>89</v>
      </c>
      <c r="F33" s="7" t="s">
        <v>88</v>
      </c>
      <c r="G33" s="6">
        <v>202.5</v>
      </c>
      <c r="H33" s="5">
        <v>0</v>
      </c>
      <c r="I33" s="5">
        <f>ROUND(ROUND(H33,2)*ROUND(G33,3),2)</f>
        <v>0</v>
      </c>
      <c r="O33">
        <f>(I33*21)/100</f>
        <v>0</v>
      </c>
      <c r="P33" t="s">
        <v>6</v>
      </c>
    </row>
    <row r="34" spans="1:18" x14ac:dyDescent="0.2">
      <c r="A34" s="4" t="s">
        <v>5</v>
      </c>
      <c r="E34" s="1" t="s">
        <v>4</v>
      </c>
    </row>
    <row r="35" spans="1:18" x14ac:dyDescent="0.2">
      <c r="A35" s="3" t="s">
        <v>3</v>
      </c>
      <c r="E35" s="2" t="s">
        <v>71</v>
      </c>
    </row>
    <row r="36" spans="1:18" ht="51" x14ac:dyDescent="0.2">
      <c r="A36" t="s">
        <v>1</v>
      </c>
      <c r="E36" s="1" t="s">
        <v>87</v>
      </c>
    </row>
    <row r="37" spans="1:18" x14ac:dyDescent="0.2">
      <c r="A37" s="9" t="s">
        <v>11</v>
      </c>
      <c r="B37" s="10" t="s">
        <v>86</v>
      </c>
      <c r="C37" s="10" t="s">
        <v>85</v>
      </c>
      <c r="D37" s="9" t="s">
        <v>4</v>
      </c>
      <c r="E37" s="8" t="s">
        <v>84</v>
      </c>
      <c r="F37" s="7" t="s">
        <v>83</v>
      </c>
      <c r="G37" s="6">
        <v>385</v>
      </c>
      <c r="H37" s="5">
        <v>0</v>
      </c>
      <c r="I37" s="5">
        <f>ROUND(ROUND(H37,2)*ROUND(G37,3),2)</f>
        <v>0</v>
      </c>
      <c r="O37">
        <f>(I37*21)/100</f>
        <v>0</v>
      </c>
      <c r="P37" t="s">
        <v>6</v>
      </c>
    </row>
    <row r="38" spans="1:18" x14ac:dyDescent="0.2">
      <c r="A38" s="4" t="s">
        <v>5</v>
      </c>
      <c r="E38" s="1" t="s">
        <v>4</v>
      </c>
    </row>
    <row r="39" spans="1:18" x14ac:dyDescent="0.2">
      <c r="A39" s="3" t="s">
        <v>3</v>
      </c>
      <c r="E39" s="2" t="s">
        <v>71</v>
      </c>
    </row>
    <row r="40" spans="1:18" ht="63.75" x14ac:dyDescent="0.2">
      <c r="A40" t="s">
        <v>1</v>
      </c>
      <c r="E40" s="1" t="s">
        <v>82</v>
      </c>
    </row>
    <row r="41" spans="1:18" x14ac:dyDescent="0.2">
      <c r="A41" s="9" t="s">
        <v>11</v>
      </c>
      <c r="B41" s="10" t="s">
        <v>81</v>
      </c>
      <c r="C41" s="10" t="s">
        <v>80</v>
      </c>
      <c r="D41" s="9" t="s">
        <v>4</v>
      </c>
      <c r="E41" s="8" t="s">
        <v>79</v>
      </c>
      <c r="F41" s="7" t="s">
        <v>20</v>
      </c>
      <c r="G41" s="6">
        <v>4</v>
      </c>
      <c r="H41" s="5">
        <v>0</v>
      </c>
      <c r="I41" s="5">
        <f>ROUND(ROUND(H41,2)*ROUND(G41,3),2)</f>
        <v>0</v>
      </c>
      <c r="O41">
        <f>(I41*21)/100</f>
        <v>0</v>
      </c>
      <c r="P41" t="s">
        <v>6</v>
      </c>
    </row>
    <row r="42" spans="1:18" x14ac:dyDescent="0.2">
      <c r="A42" s="4" t="s">
        <v>5</v>
      </c>
      <c r="E42" s="1" t="s">
        <v>4</v>
      </c>
    </row>
    <row r="43" spans="1:18" x14ac:dyDescent="0.2">
      <c r="A43" s="3" t="s">
        <v>3</v>
      </c>
      <c r="E43" s="2" t="s">
        <v>71</v>
      </c>
    </row>
    <row r="44" spans="1:18" ht="25.5" x14ac:dyDescent="0.2">
      <c r="A44" t="s">
        <v>1</v>
      </c>
      <c r="E44" s="1" t="s">
        <v>78</v>
      </c>
    </row>
    <row r="45" spans="1:18" ht="12.75" customHeight="1" x14ac:dyDescent="0.2">
      <c r="A45" s="12" t="s">
        <v>17</v>
      </c>
      <c r="B45" s="12"/>
      <c r="C45" s="14" t="s">
        <v>77</v>
      </c>
      <c r="D45" s="12"/>
      <c r="E45" s="13" t="s">
        <v>76</v>
      </c>
      <c r="F45" s="12"/>
      <c r="G45" s="12"/>
      <c r="H45" s="12"/>
      <c r="I45" s="11">
        <f>0+Q45</f>
        <v>0</v>
      </c>
      <c r="O45">
        <f>0+R45</f>
        <v>0</v>
      </c>
      <c r="Q45">
        <f>0+I46</f>
        <v>0</v>
      </c>
      <c r="R45">
        <f>0+O46</f>
        <v>0</v>
      </c>
    </row>
    <row r="46" spans="1:18" x14ac:dyDescent="0.2">
      <c r="A46" s="9" t="s">
        <v>11</v>
      </c>
      <c r="B46" s="10" t="s">
        <v>75</v>
      </c>
      <c r="C46" s="10" t="s">
        <v>74</v>
      </c>
      <c r="D46" s="9" t="s">
        <v>4</v>
      </c>
      <c r="E46" s="8" t="s">
        <v>73</v>
      </c>
      <c r="F46" s="7" t="s">
        <v>72</v>
      </c>
      <c r="G46" s="6">
        <v>10</v>
      </c>
      <c r="H46" s="5">
        <v>0</v>
      </c>
      <c r="I46" s="5">
        <f>ROUND(ROUND(H46,2)*ROUND(G46,3),2)</f>
        <v>0</v>
      </c>
      <c r="O46">
        <f>(I46*21)/100</f>
        <v>0</v>
      </c>
      <c r="P46" t="s">
        <v>6</v>
      </c>
    </row>
    <row r="47" spans="1:18" x14ac:dyDescent="0.2">
      <c r="A47" s="4" t="s">
        <v>5</v>
      </c>
      <c r="E47" s="1" t="s">
        <v>4</v>
      </c>
    </row>
    <row r="48" spans="1:18" x14ac:dyDescent="0.2">
      <c r="A48" s="3" t="s">
        <v>3</v>
      </c>
      <c r="E48" s="2" t="s">
        <v>71</v>
      </c>
    </row>
    <row r="49" spans="1:18" ht="76.5" x14ac:dyDescent="0.2">
      <c r="A49" t="s">
        <v>1</v>
      </c>
      <c r="E49" s="1" t="s">
        <v>70</v>
      </c>
    </row>
    <row r="50" spans="1:18" ht="12.75" customHeight="1" x14ac:dyDescent="0.2">
      <c r="A50" s="12" t="s">
        <v>17</v>
      </c>
      <c r="B50" s="12"/>
      <c r="C50" s="14" t="s">
        <v>69</v>
      </c>
      <c r="D50" s="12"/>
      <c r="E50" s="13" t="s">
        <v>68</v>
      </c>
      <c r="F50" s="12"/>
      <c r="G50" s="12"/>
      <c r="H50" s="12"/>
      <c r="I50" s="11">
        <f>0+Q50</f>
        <v>0</v>
      </c>
      <c r="O50">
        <f>0+R50</f>
        <v>0</v>
      </c>
      <c r="Q50">
        <f>0+I51+I55+I59+I63+I67+I71+I75+I79+I83+I87+I91</f>
        <v>0</v>
      </c>
      <c r="R50">
        <f>0+O51+O55+O59+O63+O67+O71+O75+O79+O83+O87+O91</f>
        <v>0</v>
      </c>
    </row>
    <row r="51" spans="1:18" x14ac:dyDescent="0.2">
      <c r="A51" s="9" t="s">
        <v>11</v>
      </c>
      <c r="B51" s="10" t="s">
        <v>67</v>
      </c>
      <c r="C51" s="10" t="s">
        <v>66</v>
      </c>
      <c r="D51" s="9" t="s">
        <v>4</v>
      </c>
      <c r="E51" s="8" t="s">
        <v>65</v>
      </c>
      <c r="F51" s="7" t="s">
        <v>60</v>
      </c>
      <c r="G51" s="6">
        <v>5.4</v>
      </c>
      <c r="H51" s="5">
        <v>0</v>
      </c>
      <c r="I51" s="5">
        <f>ROUND(ROUND(H51,2)*ROUND(G51,3),2)</f>
        <v>0</v>
      </c>
      <c r="O51">
        <f>(I51*21)/100</f>
        <v>0</v>
      </c>
      <c r="P51" t="s">
        <v>6</v>
      </c>
    </row>
    <row r="52" spans="1:18" x14ac:dyDescent="0.2">
      <c r="A52" s="4" t="s">
        <v>5</v>
      </c>
      <c r="E52" s="1" t="s">
        <v>4</v>
      </c>
    </row>
    <row r="53" spans="1:18" x14ac:dyDescent="0.2">
      <c r="A53" s="3" t="s">
        <v>3</v>
      </c>
      <c r="E53" s="2" t="s">
        <v>55</v>
      </c>
    </row>
    <row r="54" spans="1:18" ht="76.5" x14ac:dyDescent="0.2">
      <c r="A54" t="s">
        <v>1</v>
      </c>
      <c r="E54" s="1" t="s">
        <v>64</v>
      </c>
    </row>
    <row r="55" spans="1:18" x14ac:dyDescent="0.2">
      <c r="A55" s="9" t="s">
        <v>11</v>
      </c>
      <c r="B55" s="10" t="s">
        <v>63</v>
      </c>
      <c r="C55" s="10" t="s">
        <v>62</v>
      </c>
      <c r="D55" s="9" t="s">
        <v>4</v>
      </c>
      <c r="E55" s="8" t="s">
        <v>61</v>
      </c>
      <c r="F55" s="7" t="s">
        <v>60</v>
      </c>
      <c r="G55" s="6">
        <v>5.4</v>
      </c>
      <c r="H55" s="5">
        <v>0</v>
      </c>
      <c r="I55" s="5">
        <f>ROUND(ROUND(H55,2)*ROUND(G55,3),2)</f>
        <v>0</v>
      </c>
      <c r="O55">
        <f>(I55*21)/100</f>
        <v>0</v>
      </c>
      <c r="P55" t="s">
        <v>6</v>
      </c>
    </row>
    <row r="56" spans="1:18" x14ac:dyDescent="0.2">
      <c r="A56" s="4" t="s">
        <v>5</v>
      </c>
      <c r="E56" s="1" t="s">
        <v>4</v>
      </c>
    </row>
    <row r="57" spans="1:18" x14ac:dyDescent="0.2">
      <c r="A57" s="3" t="s">
        <v>3</v>
      </c>
      <c r="E57" s="2" t="s">
        <v>55</v>
      </c>
    </row>
    <row r="58" spans="1:18" ht="216.75" x14ac:dyDescent="0.2">
      <c r="A58" t="s">
        <v>1</v>
      </c>
      <c r="E58" s="1" t="s">
        <v>59</v>
      </c>
    </row>
    <row r="59" spans="1:18" ht="25.5" x14ac:dyDescent="0.2">
      <c r="A59" s="9" t="s">
        <v>11</v>
      </c>
      <c r="B59" s="10" t="s">
        <v>58</v>
      </c>
      <c r="C59" s="10" t="s">
        <v>57</v>
      </c>
      <c r="D59" s="9" t="s">
        <v>4</v>
      </c>
      <c r="E59" s="8" t="s">
        <v>56</v>
      </c>
      <c r="F59" s="7" t="s">
        <v>20</v>
      </c>
      <c r="G59" s="6">
        <v>4</v>
      </c>
      <c r="H59" s="5">
        <v>0</v>
      </c>
      <c r="I59" s="5">
        <f>ROUND(ROUND(H59,2)*ROUND(G59,3),2)</f>
        <v>0</v>
      </c>
      <c r="O59">
        <f>(I59*21)/100</f>
        <v>0</v>
      </c>
      <c r="P59" t="s">
        <v>6</v>
      </c>
    </row>
    <row r="60" spans="1:18" x14ac:dyDescent="0.2">
      <c r="A60" s="4" t="s">
        <v>5</v>
      </c>
      <c r="E60" s="1" t="s">
        <v>4</v>
      </c>
    </row>
    <row r="61" spans="1:18" x14ac:dyDescent="0.2">
      <c r="A61" s="3" t="s">
        <v>3</v>
      </c>
      <c r="E61" s="2" t="s">
        <v>55</v>
      </c>
    </row>
    <row r="62" spans="1:18" ht="114.75" x14ac:dyDescent="0.2">
      <c r="A62" t="s">
        <v>1</v>
      </c>
      <c r="E62" s="1" t="s">
        <v>54</v>
      </c>
    </row>
    <row r="63" spans="1:18" x14ac:dyDescent="0.2">
      <c r="A63" s="9" t="s">
        <v>11</v>
      </c>
      <c r="B63" s="10" t="s">
        <v>53</v>
      </c>
      <c r="C63" s="10" t="s">
        <v>52</v>
      </c>
      <c r="D63" s="9" t="s">
        <v>4</v>
      </c>
      <c r="E63" s="8" t="s">
        <v>51</v>
      </c>
      <c r="F63" s="7" t="s">
        <v>20</v>
      </c>
      <c r="G63" s="6">
        <v>1</v>
      </c>
      <c r="H63" s="5">
        <v>0</v>
      </c>
      <c r="I63" s="5">
        <f>ROUND(ROUND(H63,2)*ROUND(G63,3),2)</f>
        <v>0</v>
      </c>
      <c r="O63">
        <f>(I63*21)/100</f>
        <v>0</v>
      </c>
      <c r="P63" t="s">
        <v>6</v>
      </c>
    </row>
    <row r="64" spans="1:18" x14ac:dyDescent="0.2">
      <c r="A64" s="4" t="s">
        <v>5</v>
      </c>
      <c r="E64" s="1" t="s">
        <v>4</v>
      </c>
    </row>
    <row r="65" spans="1:16" x14ac:dyDescent="0.2">
      <c r="A65" s="3" t="s">
        <v>3</v>
      </c>
      <c r="E65" s="2" t="s">
        <v>38</v>
      </c>
    </row>
    <row r="66" spans="1:16" ht="114.75" x14ac:dyDescent="0.2">
      <c r="A66" t="s">
        <v>1</v>
      </c>
      <c r="E66" s="1" t="s">
        <v>50</v>
      </c>
    </row>
    <row r="67" spans="1:16" x14ac:dyDescent="0.2">
      <c r="A67" s="9" t="s">
        <v>11</v>
      </c>
      <c r="B67" s="10" t="s">
        <v>49</v>
      </c>
      <c r="C67" s="10" t="s">
        <v>48</v>
      </c>
      <c r="D67" s="9" t="s">
        <v>4</v>
      </c>
      <c r="E67" s="8" t="s">
        <v>47</v>
      </c>
      <c r="F67" s="7" t="s">
        <v>20</v>
      </c>
      <c r="G67" s="6">
        <v>1</v>
      </c>
      <c r="H67" s="5">
        <v>0</v>
      </c>
      <c r="I67" s="5">
        <f>ROUND(ROUND(H67,2)*ROUND(G67,3),2)</f>
        <v>0</v>
      </c>
      <c r="O67">
        <f>(I67*21)/100</f>
        <v>0</v>
      </c>
      <c r="P67" t="s">
        <v>6</v>
      </c>
    </row>
    <row r="68" spans="1:16" x14ac:dyDescent="0.2">
      <c r="A68" s="4" t="s">
        <v>5</v>
      </c>
      <c r="E68" s="1" t="s">
        <v>4</v>
      </c>
    </row>
    <row r="69" spans="1:16" x14ac:dyDescent="0.2">
      <c r="A69" s="3" t="s">
        <v>3</v>
      </c>
      <c r="E69" s="2" t="s">
        <v>38</v>
      </c>
    </row>
    <row r="70" spans="1:16" ht="165.75" x14ac:dyDescent="0.2">
      <c r="A70" t="s">
        <v>1</v>
      </c>
      <c r="E70" s="1" t="s">
        <v>46</v>
      </c>
    </row>
    <row r="71" spans="1:16" x14ac:dyDescent="0.2">
      <c r="A71" s="9" t="s">
        <v>11</v>
      </c>
      <c r="B71" s="10" t="s">
        <v>45</v>
      </c>
      <c r="C71" s="10" t="s">
        <v>44</v>
      </c>
      <c r="D71" s="9" t="s">
        <v>4</v>
      </c>
      <c r="E71" s="8" t="s">
        <v>43</v>
      </c>
      <c r="F71" s="7" t="s">
        <v>20</v>
      </c>
      <c r="G71" s="6">
        <v>1</v>
      </c>
      <c r="H71" s="5">
        <v>0</v>
      </c>
      <c r="I71" s="5">
        <f>ROUND(ROUND(H71,2)*ROUND(G71,3),2)</f>
        <v>0</v>
      </c>
      <c r="O71">
        <f>(I71*21)/100</f>
        <v>0</v>
      </c>
      <c r="P71" t="s">
        <v>6</v>
      </c>
    </row>
    <row r="72" spans="1:16" x14ac:dyDescent="0.2">
      <c r="A72" s="4" t="s">
        <v>5</v>
      </c>
      <c r="E72" s="1" t="s">
        <v>4</v>
      </c>
    </row>
    <row r="73" spans="1:16" x14ac:dyDescent="0.2">
      <c r="A73" s="3" t="s">
        <v>3</v>
      </c>
      <c r="E73" s="2" t="s">
        <v>38</v>
      </c>
    </row>
    <row r="74" spans="1:16" ht="63.75" x14ac:dyDescent="0.2">
      <c r="A74" t="s">
        <v>1</v>
      </c>
      <c r="E74" s="1" t="s">
        <v>42</v>
      </c>
    </row>
    <row r="75" spans="1:16" x14ac:dyDescent="0.2">
      <c r="A75" s="9" t="s">
        <v>11</v>
      </c>
      <c r="B75" s="10" t="s">
        <v>41</v>
      </c>
      <c r="C75" s="10" t="s">
        <v>40</v>
      </c>
      <c r="D75" s="9" t="s">
        <v>4</v>
      </c>
      <c r="E75" s="8" t="s">
        <v>39</v>
      </c>
      <c r="F75" s="7" t="s">
        <v>20</v>
      </c>
      <c r="G75" s="6">
        <v>1</v>
      </c>
      <c r="H75" s="5">
        <v>0</v>
      </c>
      <c r="I75" s="5">
        <f>ROUND(ROUND(H75,2)*ROUND(G75,3),2)</f>
        <v>0</v>
      </c>
      <c r="O75">
        <f>(I75*21)/100</f>
        <v>0</v>
      </c>
      <c r="P75" t="s">
        <v>6</v>
      </c>
    </row>
    <row r="76" spans="1:16" x14ac:dyDescent="0.2">
      <c r="A76" s="4" t="s">
        <v>5</v>
      </c>
      <c r="E76" s="1" t="s">
        <v>4</v>
      </c>
    </row>
    <row r="77" spans="1:16" x14ac:dyDescent="0.2">
      <c r="A77" s="3" t="s">
        <v>3</v>
      </c>
      <c r="E77" s="2" t="s">
        <v>38</v>
      </c>
    </row>
    <row r="78" spans="1:16" ht="127.5" x14ac:dyDescent="0.2">
      <c r="A78" t="s">
        <v>1</v>
      </c>
      <c r="E78" s="1" t="s">
        <v>37</v>
      </c>
    </row>
    <row r="79" spans="1:16" x14ac:dyDescent="0.2">
      <c r="A79" s="9" t="s">
        <v>11</v>
      </c>
      <c r="B79" s="10" t="s">
        <v>36</v>
      </c>
      <c r="C79" s="10" t="s">
        <v>35</v>
      </c>
      <c r="D79" s="9" t="s">
        <v>4</v>
      </c>
      <c r="E79" s="8" t="s">
        <v>34</v>
      </c>
      <c r="F79" s="7" t="s">
        <v>25</v>
      </c>
      <c r="G79" s="6">
        <v>100</v>
      </c>
      <c r="H79" s="5">
        <v>0</v>
      </c>
      <c r="I79" s="5">
        <f>ROUND(ROUND(H79,2)*ROUND(G79,3),2)</f>
        <v>0</v>
      </c>
      <c r="O79">
        <f>(I79*21)/100</f>
        <v>0</v>
      </c>
      <c r="P79" t="s">
        <v>6</v>
      </c>
    </row>
    <row r="80" spans="1:16" x14ac:dyDescent="0.2">
      <c r="A80" s="4" t="s">
        <v>5</v>
      </c>
      <c r="E80" s="1" t="s">
        <v>4</v>
      </c>
    </row>
    <row r="81" spans="1:18" x14ac:dyDescent="0.2">
      <c r="A81" s="3" t="s">
        <v>3</v>
      </c>
      <c r="E81" s="2" t="s">
        <v>19</v>
      </c>
    </row>
    <row r="82" spans="1:18" ht="114.75" x14ac:dyDescent="0.2">
      <c r="A82" t="s">
        <v>1</v>
      </c>
      <c r="E82" s="1" t="s">
        <v>33</v>
      </c>
    </row>
    <row r="83" spans="1:18" x14ac:dyDescent="0.2">
      <c r="A83" s="9" t="s">
        <v>11</v>
      </c>
      <c r="B83" s="10" t="s">
        <v>32</v>
      </c>
      <c r="C83" s="10" t="s">
        <v>31</v>
      </c>
      <c r="D83" s="9" t="s">
        <v>4</v>
      </c>
      <c r="E83" s="8" t="s">
        <v>30</v>
      </c>
      <c r="F83" s="7" t="s">
        <v>25</v>
      </c>
      <c r="G83" s="6">
        <v>16</v>
      </c>
      <c r="H83" s="5">
        <v>0</v>
      </c>
      <c r="I83" s="5">
        <f>ROUND(ROUND(H83,2)*ROUND(G83,3),2)</f>
        <v>0</v>
      </c>
      <c r="O83">
        <f>(I83*21)/100</f>
        <v>0</v>
      </c>
      <c r="P83" t="s">
        <v>6</v>
      </c>
    </row>
    <row r="84" spans="1:18" x14ac:dyDescent="0.2">
      <c r="A84" s="4" t="s">
        <v>5</v>
      </c>
      <c r="E84" s="1" t="s">
        <v>4</v>
      </c>
    </row>
    <row r="85" spans="1:18" x14ac:dyDescent="0.2">
      <c r="A85" s="3" t="s">
        <v>3</v>
      </c>
      <c r="E85" s="2" t="s">
        <v>19</v>
      </c>
    </row>
    <row r="86" spans="1:18" ht="102" x14ac:dyDescent="0.2">
      <c r="A86" t="s">
        <v>1</v>
      </c>
      <c r="E86" s="1" t="s">
        <v>29</v>
      </c>
    </row>
    <row r="87" spans="1:18" x14ac:dyDescent="0.2">
      <c r="A87" s="9" t="s">
        <v>11</v>
      </c>
      <c r="B87" s="10" t="s">
        <v>28</v>
      </c>
      <c r="C87" s="10" t="s">
        <v>27</v>
      </c>
      <c r="D87" s="9" t="s">
        <v>4</v>
      </c>
      <c r="E87" s="8" t="s">
        <v>26</v>
      </c>
      <c r="F87" s="7" t="s">
        <v>25</v>
      </c>
      <c r="G87" s="6">
        <v>80</v>
      </c>
      <c r="H87" s="5">
        <v>0</v>
      </c>
      <c r="I87" s="5">
        <f>ROUND(ROUND(H87,2)*ROUND(G87,3),2)</f>
        <v>0</v>
      </c>
      <c r="O87">
        <f>(I87*21)/100</f>
        <v>0</v>
      </c>
      <c r="P87" t="s">
        <v>6</v>
      </c>
    </row>
    <row r="88" spans="1:18" x14ac:dyDescent="0.2">
      <c r="A88" s="4" t="s">
        <v>5</v>
      </c>
      <c r="E88" s="1" t="s">
        <v>4</v>
      </c>
    </row>
    <row r="89" spans="1:18" x14ac:dyDescent="0.2">
      <c r="A89" s="3" t="s">
        <v>3</v>
      </c>
      <c r="E89" s="2" t="s">
        <v>19</v>
      </c>
    </row>
    <row r="90" spans="1:18" ht="114.75" x14ac:dyDescent="0.2">
      <c r="A90" t="s">
        <v>1</v>
      </c>
      <c r="E90" s="1" t="s">
        <v>24</v>
      </c>
    </row>
    <row r="91" spans="1:18" x14ac:dyDescent="0.2">
      <c r="A91" s="9" t="s">
        <v>11</v>
      </c>
      <c r="B91" s="10" t="s">
        <v>23</v>
      </c>
      <c r="C91" s="10" t="s">
        <v>22</v>
      </c>
      <c r="D91" s="9" t="s">
        <v>4</v>
      </c>
      <c r="E91" s="8" t="s">
        <v>21</v>
      </c>
      <c r="F91" s="7" t="s">
        <v>20</v>
      </c>
      <c r="G91" s="6">
        <v>1</v>
      </c>
      <c r="H91" s="5">
        <v>0</v>
      </c>
      <c r="I91" s="5">
        <f>ROUND(ROUND(H91,2)*ROUND(G91,3),2)</f>
        <v>0</v>
      </c>
      <c r="O91">
        <f>(I91*21)/100</f>
        <v>0</v>
      </c>
      <c r="P91" t="s">
        <v>6</v>
      </c>
    </row>
    <row r="92" spans="1:18" x14ac:dyDescent="0.2">
      <c r="A92" s="4" t="s">
        <v>5</v>
      </c>
      <c r="E92" s="1" t="s">
        <v>4</v>
      </c>
    </row>
    <row r="93" spans="1:18" x14ac:dyDescent="0.2">
      <c r="A93" s="3" t="s">
        <v>3</v>
      </c>
      <c r="E93" s="2" t="s">
        <v>19</v>
      </c>
    </row>
    <row r="94" spans="1:18" ht="76.5" x14ac:dyDescent="0.2">
      <c r="A94" t="s">
        <v>1</v>
      </c>
      <c r="E94" s="1" t="s">
        <v>18</v>
      </c>
    </row>
    <row r="95" spans="1:18" ht="12.75" customHeight="1" x14ac:dyDescent="0.2">
      <c r="A95" s="12" t="s">
        <v>17</v>
      </c>
      <c r="B95" s="12"/>
      <c r="C95" s="14" t="s">
        <v>16</v>
      </c>
      <c r="D95" s="12"/>
      <c r="E95" s="13" t="s">
        <v>15</v>
      </c>
      <c r="F95" s="12"/>
      <c r="G95" s="12"/>
      <c r="H95" s="12"/>
      <c r="I95" s="11">
        <f>0+Q95</f>
        <v>0</v>
      </c>
      <c r="O95">
        <f>0+R95</f>
        <v>0</v>
      </c>
      <c r="Q95">
        <f>0+I96+I100</f>
        <v>0</v>
      </c>
      <c r="R95">
        <f>0+O96+O100</f>
        <v>0</v>
      </c>
    </row>
    <row r="96" spans="1:18" x14ac:dyDescent="0.2">
      <c r="A96" s="9" t="s">
        <v>11</v>
      </c>
      <c r="B96" s="10" t="s">
        <v>14</v>
      </c>
      <c r="C96" s="10" t="s">
        <v>13</v>
      </c>
      <c r="D96" s="9" t="s">
        <v>4</v>
      </c>
      <c r="E96" s="8" t="s">
        <v>12</v>
      </c>
      <c r="F96" s="7" t="s">
        <v>7</v>
      </c>
      <c r="G96" s="6">
        <v>1</v>
      </c>
      <c r="H96" s="5">
        <v>0</v>
      </c>
      <c r="I96" s="5">
        <f>ROUND(ROUND(H96,2)*ROUND(G96,3),2)</f>
        <v>0</v>
      </c>
      <c r="O96">
        <f>(I96*21)/100</f>
        <v>0</v>
      </c>
      <c r="P96" t="s">
        <v>6</v>
      </c>
    </row>
    <row r="97" spans="1:16" x14ac:dyDescent="0.2">
      <c r="A97" s="4" t="s">
        <v>5</v>
      </c>
      <c r="E97" s="1" t="s">
        <v>4</v>
      </c>
    </row>
    <row r="98" spans="1:16" x14ac:dyDescent="0.2">
      <c r="A98" s="3" t="s">
        <v>3</v>
      </c>
      <c r="E98" s="2" t="s">
        <v>2</v>
      </c>
    </row>
    <row r="99" spans="1:16" x14ac:dyDescent="0.2">
      <c r="A99" t="s">
        <v>1</v>
      </c>
      <c r="E99" s="1" t="s">
        <v>0</v>
      </c>
    </row>
    <row r="100" spans="1:16" x14ac:dyDescent="0.2">
      <c r="A100" s="9" t="s">
        <v>11</v>
      </c>
      <c r="B100" s="10" t="s">
        <v>10</v>
      </c>
      <c r="C100" s="10" t="s">
        <v>9</v>
      </c>
      <c r="D100" s="9" t="s">
        <v>4</v>
      </c>
      <c r="E100" s="8" t="s">
        <v>8</v>
      </c>
      <c r="F100" s="7" t="s">
        <v>7</v>
      </c>
      <c r="G100" s="6">
        <v>0.5</v>
      </c>
      <c r="H100" s="5">
        <v>0</v>
      </c>
      <c r="I100" s="5">
        <f>ROUND(ROUND(H100,2)*ROUND(G100,3),2)</f>
        <v>0</v>
      </c>
      <c r="O100">
        <f>(I100*21)/100</f>
        <v>0</v>
      </c>
      <c r="P100" t="s">
        <v>6</v>
      </c>
    </row>
    <row r="101" spans="1:16" x14ac:dyDescent="0.2">
      <c r="A101" s="4" t="s">
        <v>5</v>
      </c>
      <c r="E101" s="1" t="s">
        <v>4</v>
      </c>
    </row>
    <row r="102" spans="1:16" x14ac:dyDescent="0.2">
      <c r="A102" s="3" t="s">
        <v>3</v>
      </c>
      <c r="E102" s="2" t="s">
        <v>2</v>
      </c>
    </row>
    <row r="103" spans="1:16" x14ac:dyDescent="0.2">
      <c r="A103" t="s">
        <v>1</v>
      </c>
      <c r="E103" s="1" t="s">
        <v>0</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PS 04-28-01.1</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2019-09-03T13:09:57Z</dcterms:created>
  <dcterms:modified xsi:type="dcterms:W3CDTF">2019-11-20T15:39:35Z</dcterms:modified>
</cp:coreProperties>
</file>